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abcbd98cbb3e725a/Escritorio/"/>
    </mc:Choice>
  </mc:AlternateContent>
  <xr:revisionPtr revIDLastSave="340" documentId="13_ncr:1_{7B8BB231-3E86-4E63-9340-AF6E9AD672C5}" xr6:coauthVersionLast="47" xr6:coauthVersionMax="47" xr10:uidLastSave="{89B699CD-20F3-4E71-B135-65C2D17794FE}"/>
  <bookViews>
    <workbookView xWindow="-120" yWindow="-120" windowWidth="29040" windowHeight="15720" xr2:uid="{00000000-000D-0000-FFFF-FFFF00000000}"/>
  </bookViews>
  <sheets>
    <sheet name="Opción Matriz 1" sheetId="1" r:id="rId1"/>
  </sheets>
  <externalReferences>
    <externalReference r:id="rId2"/>
  </externalReferences>
  <definedNames>
    <definedName name="Rango1">'[1]Instrucciones Formato'!$CG$495:$CH$505</definedName>
    <definedName name="Rango2">'[1]Instrucciones Formato'!$CJ$495:$CL$517</definedName>
    <definedName name="Rango3">'[1]Instrucciones Formato'!$CJ$495:$CL$517</definedName>
    <definedName name="Rodrigo">'[1]Instrucciones Formato'!#REF!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1" l="1"/>
  <c r="Q19" i="1" s="1"/>
  <c r="N18" i="1"/>
  <c r="Q18" i="1" s="1"/>
  <c r="N17" i="1"/>
  <c r="Q17" i="1" s="1"/>
  <c r="N14" i="1"/>
  <c r="Q14" i="1" s="1"/>
  <c r="N15" i="1"/>
  <c r="Q15" i="1" s="1"/>
  <c r="N16" i="1"/>
  <c r="Q16" i="1" s="1"/>
  <c r="Q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N13" i="1" l="1"/>
  <c r="Q13" i="1" s="1"/>
  <c r="N12" i="1"/>
  <c r="Q12" i="1" s="1"/>
  <c r="Q11" i="1" l="1"/>
  <c r="N11" i="1"/>
  <c r="N8" i="1" l="1"/>
  <c r="Q8" i="1" s="1"/>
  <c r="N9" i="1"/>
  <c r="N10" i="1"/>
  <c r="N7" i="1"/>
  <c r="Q10" i="1" l="1"/>
  <c r="Q9" i="1"/>
</calcChain>
</file>

<file path=xl/sharedStrings.xml><?xml version="1.0" encoding="utf-8"?>
<sst xmlns="http://schemas.openxmlformats.org/spreadsheetml/2006/main" count="286" uniqueCount="145">
  <si>
    <t>PROCESO</t>
  </si>
  <si>
    <t>ZONA / LUGAR</t>
  </si>
  <si>
    <t>ACTIVIDADES</t>
  </si>
  <si>
    <t>TAREAS</t>
  </si>
  <si>
    <t>RUTINARIA: SI o NO</t>
  </si>
  <si>
    <t>PELIGRO</t>
  </si>
  <si>
    <t xml:space="preserve">EFECTOS POSIBLES  </t>
  </si>
  <si>
    <t>CONTROLES EXISTENTES</t>
  </si>
  <si>
    <t>EVALUACIÓN DEL RIESGO</t>
  </si>
  <si>
    <t>VALORACIÓN DEL RIESGO</t>
  </si>
  <si>
    <t xml:space="preserve">CRITERIOS PARA ESTABLECER CONTROLES </t>
  </si>
  <si>
    <t>MEDIDAS DE INTERVENCIÓN</t>
  </si>
  <si>
    <t>DECRIPCIÓN</t>
  </si>
  <si>
    <t>CLASIFICACIÓN</t>
  </si>
  <si>
    <t>FUENTE</t>
  </si>
  <si>
    <t>MEDIO</t>
  </si>
  <si>
    <t>INDIVIDUO</t>
  </si>
  <si>
    <t>NIVEL DE DEFICIENCIA</t>
  </si>
  <si>
    <t>NIVEL DE EXPOSICIÓN</t>
  </si>
  <si>
    <t>NIVEL DE PROBABILIDAD
 (NP= ND x NE)</t>
  </si>
  <si>
    <t>INTERPRETACIÓN DEL 
NIVEL DE PROBABILIDAD</t>
  </si>
  <si>
    <t>NIVEL DE CONSECUENCIA</t>
  </si>
  <si>
    <t>NIVEL DE RIESGO (NR) e INTERVENCIÓN</t>
  </si>
  <si>
    <t>INTERPRETACIÓN DEL NIVEL DE RIESGO (NR)</t>
  </si>
  <si>
    <t>ACEPTABILIDAD DEL RIESGO</t>
  </si>
  <si>
    <t xml:space="preserve">NRO EXPUESTOS </t>
  </si>
  <si>
    <t>PEOR CONSECUENCIA</t>
  </si>
  <si>
    <t>EXISTENCIA REQUISITO LEGAL ESPECÍFICO ASOCIADO (SI o NO)</t>
  </si>
  <si>
    <t>ELIMINACIÓN</t>
  </si>
  <si>
    <t>SUSTITUCIÓN</t>
  </si>
  <si>
    <t>CONTROLES DE INGENIERIA</t>
  </si>
  <si>
    <t>CONTROLES ADMINISTRATIVOS, SEÑALIZACIÓN, ADVERTENCIA</t>
  </si>
  <si>
    <t>EQUIPOS / ELEMENTOS DE PROTECCIÓN PERSONAL</t>
  </si>
  <si>
    <t>OPERATIVO</t>
  </si>
  <si>
    <t>SI</t>
  </si>
  <si>
    <t>II</t>
  </si>
  <si>
    <t>Aceptable con control especifico</t>
  </si>
  <si>
    <t>ALTO</t>
  </si>
  <si>
    <t>I</t>
  </si>
  <si>
    <t>No aceptable</t>
  </si>
  <si>
    <t>Postura</t>
  </si>
  <si>
    <t>MEDIO ALTO</t>
  </si>
  <si>
    <t>Infecciones o infestaciones agudas o crónicas. Reacciones alérgicas. Enfermedades infectocontagiosas</t>
  </si>
  <si>
    <t>Enfermedades en la piel, intoxicaciones</t>
  </si>
  <si>
    <t>QUIMICO</t>
  </si>
  <si>
    <t>Producción</t>
  </si>
  <si>
    <t>Pulverización de Soldadura</t>
  </si>
  <si>
    <t>Manipulación de Soldadura para Recubrimiento</t>
  </si>
  <si>
    <t>Pulverizar la soldadura especial para dejarla en micropartículas</t>
  </si>
  <si>
    <t>Trasladar la soldadura pulverizada hasta la ubicación de la pieza</t>
  </si>
  <si>
    <t>Recubrir la pieza a intervenir con la Soldadura Pulverizada</t>
  </si>
  <si>
    <t>QUÍMICO PELIGROSO                 (por emisión de gases)</t>
  </si>
  <si>
    <t>MATERIAL PELIGROSO (por contacto con la piel)</t>
  </si>
  <si>
    <t>Efectos nocivos en la salud del trabajador, afectar el sistema cognitivo y respiratorio.</t>
  </si>
  <si>
    <t>Recubrimiento de Pieza</t>
  </si>
  <si>
    <t>QUÍMICO PELIGROSO                 (por temperatura)</t>
  </si>
  <si>
    <t>Quemaduras de hasta tercer grado por altas temperaturas del producto manipulado.</t>
  </si>
  <si>
    <t>Adherencia de Soldadura</t>
  </si>
  <si>
    <t>Adherencia por choque</t>
  </si>
  <si>
    <t>Levantamiento de la pieza con recubrimiento</t>
  </si>
  <si>
    <t>Llevar la pieza del cuarto especial para revestimiento a planta general</t>
  </si>
  <si>
    <t>QUÍMICOS NOCIVOS - QUEMADURA</t>
  </si>
  <si>
    <t>Mecanizado</t>
  </si>
  <si>
    <t>Mecanizar la pieza para que cumpla requerimientos</t>
  </si>
  <si>
    <t>Exposición a gases contaminantes producto del proceso</t>
  </si>
  <si>
    <t>Caídas, atrapamientos, golpes, hernias</t>
  </si>
  <si>
    <t>Pérdida de la conciencia, pérdida de lucidez</t>
  </si>
  <si>
    <t>Quemaduras de tercer grado</t>
  </si>
  <si>
    <t>Alteraciones de la epidermis donde haya contacto</t>
  </si>
  <si>
    <t>Reacciones alérgicas, cáncer de piel</t>
  </si>
  <si>
    <t>Lesiones, golpes graves</t>
  </si>
  <si>
    <t>QUÍMICO</t>
  </si>
  <si>
    <t>Advertencia de Peligrosidad para Asegurar EPPs  EN MAQUINAS</t>
  </si>
  <si>
    <t>Advertencia de Peligrosidad para Asegurar EPPs EN CABINA</t>
  </si>
  <si>
    <t>Condiciones de seguridad/RIESGO MECÁNICO</t>
  </si>
  <si>
    <t>BIOMECÁNICO</t>
  </si>
  <si>
    <t>postura prolongada</t>
  </si>
  <si>
    <t>BAJO</t>
  </si>
  <si>
    <t>III</t>
  </si>
  <si>
    <t>Aceptable con c</t>
  </si>
  <si>
    <t>Aceptable</t>
  </si>
  <si>
    <t>Advertencia de Peligrosidad para Asegurar EPPs  EN MAQUINAS, RECORDATORIO PAUSAS ACTIVAS</t>
  </si>
  <si>
    <t>Condiciones de seguridad/LOCATIVO</t>
  </si>
  <si>
    <t xml:space="preserve">Advertencia para mantener orden </t>
  </si>
  <si>
    <t>contacto con cables expuestos de electricidad en maquina</t>
  </si>
  <si>
    <t>ELECTRICO</t>
  </si>
  <si>
    <t>poner canaleta para cables y aislar el contacto</t>
  </si>
  <si>
    <t>Advertencia de Peligrosidad por voltaje en cabina</t>
  </si>
  <si>
    <t>PSICOSOCIAL</t>
  </si>
  <si>
    <t>Fatiga, cefalea, trastornos osteomusculares, enfermedades cardiovasculares, desmotivación, estrés laboral, Síndrome de Burnout, ansiedad, aislamiento, agresividad, absentismo, bajo rendimiento, accidentes de trabajo.</t>
  </si>
  <si>
    <t>FÍSICO</t>
  </si>
  <si>
    <t xml:space="preserve">Aumento de la tensión arterial, trastornos del sueño, calambres, deshidratación, insolación, golpe de calor </t>
  </si>
  <si>
    <t>ACEPTABLE</t>
  </si>
  <si>
    <t>Lesiones o enfermedades graves irreparables,  (Incapacidad permanente parcial o invalidez)</t>
  </si>
  <si>
    <t>Metalización</t>
  </si>
  <si>
    <t xml:space="preserve">Recubrir pieza </t>
  </si>
  <si>
    <t>Ninguno</t>
  </si>
  <si>
    <t>Extractores, cabina Aislada</t>
  </si>
  <si>
    <t>Uso de EPPs</t>
  </si>
  <si>
    <t>Aislamiento en caja</t>
  </si>
  <si>
    <t>Uso de EPPs en traslado, guantes, botas, cinturón</t>
  </si>
  <si>
    <t>Uso de EPPs, Careta, guantes, tapabocas con filtro, Botas</t>
  </si>
  <si>
    <t>Uso de EEPS, cinturón, guantes</t>
  </si>
  <si>
    <t xml:space="preserve">Torno con bandeja protectora </t>
  </si>
  <si>
    <t>Señalización</t>
  </si>
  <si>
    <t>Uso de EPPs, monogafas</t>
  </si>
  <si>
    <t>Uso de EPPs. Botas</t>
  </si>
  <si>
    <t>Extractores, Extintor</t>
  </si>
  <si>
    <t>Mantenimiento en cabina</t>
  </si>
  <si>
    <t>Capacitaciones de personal para posturas, apoyo externo con maquina</t>
  </si>
  <si>
    <t>Mantenimiento en EXTRACTORES DE HUMOS cabina</t>
  </si>
  <si>
    <t>Mantenimiento en EXTRACTORES DE HUMOS cabina, cabina aislada con vista hacia el interior</t>
  </si>
  <si>
    <t>Uso de EPPs, guantes con aislamiento térmico</t>
  </si>
  <si>
    <t xml:space="preserve">Condiciones mejor estructuradas de trabajo, higiene, identificación de elementos aislantes como puertas y ventanas con mantenimiento constante a extractores </t>
  </si>
  <si>
    <t>Advertencia de Peligrosidad para Asegurar EPPs en cabina aislada</t>
  </si>
  <si>
    <t xml:space="preserve">Dotación del personal con elementos de protección a todo agente peligroso como: protección respiratoria NTC1584, Guantes NTC1726, careta NTC3610, BOTAS NTC2257 </t>
  </si>
  <si>
    <t>Apoyo en trasporte con mitigación de contacto, ayudas como: zorras, carretillas o implementación de cuarto exclusivo para soldaduras</t>
  </si>
  <si>
    <t>Dotación del personal con elementos de protección a todo agente peligroso como: guantes NTC1726</t>
  </si>
  <si>
    <t>Capacitaciones de personal para manipulación de soldadura y ejecución del proceso</t>
  </si>
  <si>
    <t>Lesión por contacto con el químico resultante.</t>
  </si>
  <si>
    <t>Lesión musculo-esquelética, pérdida de conciencia</t>
  </si>
  <si>
    <t>Lesión musculo-esquelética</t>
  </si>
  <si>
    <t>Exposición a agentes tóxicos nocivos</t>
  </si>
  <si>
    <t>Lesiones físicas, enfermedades</t>
  </si>
  <si>
    <t>Capacitaciones de personal y supervisión en maquinaria</t>
  </si>
  <si>
    <t>Dotación del personal con elementos de protección a todo agente peligroso gafas NTC1771</t>
  </si>
  <si>
    <t>Capacitaciones de personal y supervisión en maquinaria, PAUSAS ACTIVAS</t>
  </si>
  <si>
    <t>Dotación del personal con elementos de protección a todo agente peligroso gafas NTC1772</t>
  </si>
  <si>
    <t>Trasporte de pieza desde cabina de revestimiento a Mecanizado</t>
  </si>
  <si>
    <t>Trasporte de elemento</t>
  </si>
  <si>
    <t>Lesiones físicas</t>
  </si>
  <si>
    <t>Capacitaciones de personal y supervisión para mantener el orden en la planta de producción para el traslado de la pieza</t>
  </si>
  <si>
    <t xml:space="preserve">Dotación del personal con elementos de protección a todo agente peligroso como:  BOTAS NTC2257 </t>
  </si>
  <si>
    <t>postura para sostener la pistola de metalizado</t>
  </si>
  <si>
    <t>Señalización de uso de EPPs y pausas activas</t>
  </si>
  <si>
    <t>Dotación del personal con elementos de protección a todo agente peligroso como: protección respiratoria NTC1584, Guantes NTC1726, careta NTC3610, BOTAS NTC2258</t>
  </si>
  <si>
    <t xml:space="preserve">condiciones de la tarea, estrés, monótona, intensidad </t>
  </si>
  <si>
    <t>Lesiones o enfermedades graves irreparables, enfermedades mentales (Incapacidad permanente parcial o invalidez)</t>
  </si>
  <si>
    <t>Exposición a altas temperaturas, sofoco, luz</t>
  </si>
  <si>
    <t>Capacitaciones de personal para posturas, advertencia de Peligrosidad para Asegurar EPPs EN RECEPCION</t>
  </si>
  <si>
    <t>N/A</t>
  </si>
  <si>
    <t>MATRIZ DE RIESGOS GTC45 PARA LA EMPRESA SYG METALIZACIÓN S.A.S (UNICAMENTE AL PROCESO DE METALIZACIÓN EN CABINA)</t>
  </si>
  <si>
    <t>ELABORA: BRAYAN ANDRÉS VARGAS QUIÑOES</t>
  </si>
  <si>
    <t xml:space="preserve">MATRIZ EXPUESTA COMO OBJETO DE ESTUDIO </t>
  </si>
  <si>
    <t>FECHA: 15/11/2023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</si>
</sst>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ACTERIZACION%20ANG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"/>
      <sheetName val="Instrucciones Formato"/>
      <sheetName val="Matriz de Riesgos"/>
      <sheetName val="Resumen Matriz"/>
      <sheetName val="CONTROL DE CAMBIOS"/>
      <sheetName val="GESTION ADMINISTRATIVA "/>
      <sheetName val="MANTENIMIENTO"/>
      <sheetName val="Matriz de Peligros"/>
      <sheetName val="GESTION ESTRATEGICA"/>
      <sheetName val="GESTION INTEGRADA "/>
      <sheetName val="PRIORITARIOS EN SALUD "/>
      <sheetName val="OPERACIONES "/>
      <sheetName val="SERVICIOS GENERALES "/>
      <sheetName val="INSTRUCTIVO"/>
      <sheetName val="CARACTERIZACIÓN DE OFICIOS "/>
      <sheetName val="EJEMP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"/>
  <sheetViews>
    <sheetView tabSelected="1" topLeftCell="A18" zoomScaleNormal="100" workbookViewId="0">
      <selection activeCell="E3" sqref="E3"/>
    </sheetView>
  </sheetViews>
  <sheetFormatPr baseColWidth="10" defaultColWidth="12.85546875" defaultRowHeight="12.75" x14ac:dyDescent="0.2"/>
  <cols>
    <col min="1" max="1" width="10.140625" style="1" customWidth="1"/>
    <col min="2" max="2" width="12.85546875" style="1" customWidth="1"/>
    <col min="3" max="3" width="22.7109375" style="1" customWidth="1"/>
    <col min="4" max="4" width="14.5703125" style="1" customWidth="1"/>
    <col min="5" max="6" width="12.85546875" style="1" customWidth="1"/>
    <col min="7" max="7" width="15.5703125" style="1" customWidth="1"/>
    <col min="8" max="8" width="16.85546875" style="1" customWidth="1"/>
    <col min="9" max="9" width="20.85546875" style="1" customWidth="1"/>
    <col min="10" max="10" width="26.85546875" style="1" customWidth="1"/>
    <col min="11" max="11" width="33.42578125" style="1" customWidth="1"/>
    <col min="12" max="20" width="12.85546875" style="1"/>
    <col min="21" max="21" width="34.140625" style="1" customWidth="1"/>
    <col min="22" max="23" width="12.85546875" style="1"/>
    <col min="24" max="24" width="12.85546875" style="17"/>
    <col min="25" max="26" width="21.28515625" style="1" customWidth="1"/>
    <col min="27" max="27" width="21.140625" style="1" customWidth="1"/>
    <col min="28" max="16384" width="12.85546875" style="1"/>
  </cols>
  <sheetData>
    <row r="1" spans="1:50" s="3" customFormat="1" ht="42" customHeight="1" thickBot="1" x14ac:dyDescent="0.25">
      <c r="A1" s="22" t="s">
        <v>141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0"/>
      <c r="T1" s="20"/>
      <c r="U1" s="20"/>
      <c r="V1" s="20"/>
      <c r="W1" s="20"/>
      <c r="X1" s="20"/>
      <c r="Y1" s="20"/>
      <c r="Z1" s="20"/>
      <c r="AA1" s="20"/>
      <c r="AB1" s="20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spans="1:50" s="5" customFormat="1" ht="34.5" customHeight="1" thickBot="1" x14ac:dyDescent="0.25">
      <c r="A2" s="23" t="s">
        <v>142</v>
      </c>
      <c r="B2" s="23"/>
      <c r="C2" s="23"/>
      <c r="D2" s="21" t="s">
        <v>144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 s="13" customFormat="1" ht="30" customHeight="1" thickBot="1" x14ac:dyDescent="0.3">
      <c r="A3" s="24" t="s">
        <v>143</v>
      </c>
      <c r="B3" s="24"/>
      <c r="C3" s="2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</row>
    <row r="4" spans="1:50" s="13" customFormat="1" ht="13.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s="13" customFormat="1" ht="90" customHeight="1" thickBot="1" x14ac:dyDescent="0.3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5" t="s">
        <v>5</v>
      </c>
      <c r="G5" s="25"/>
      <c r="H5" s="25" t="s">
        <v>6</v>
      </c>
      <c r="I5" s="25" t="s">
        <v>7</v>
      </c>
      <c r="J5" s="25"/>
      <c r="K5" s="25"/>
      <c r="L5" s="25" t="s">
        <v>8</v>
      </c>
      <c r="M5" s="25"/>
      <c r="N5" s="25"/>
      <c r="O5" s="25"/>
      <c r="P5" s="25"/>
      <c r="Q5" s="25"/>
      <c r="R5" s="25"/>
      <c r="S5" s="2" t="s">
        <v>9</v>
      </c>
      <c r="T5" s="25" t="s">
        <v>10</v>
      </c>
      <c r="U5" s="25"/>
      <c r="V5" s="25"/>
      <c r="W5" s="25" t="s">
        <v>11</v>
      </c>
      <c r="X5" s="25"/>
      <c r="Y5" s="25"/>
      <c r="Z5" s="25"/>
      <c r="AA5" s="2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50" s="13" customFormat="1" ht="73.5" customHeight="1" thickBot="1" x14ac:dyDescent="0.3">
      <c r="A6" s="28"/>
      <c r="B6" s="28"/>
      <c r="C6" s="28"/>
      <c r="D6" s="28"/>
      <c r="E6" s="29"/>
      <c r="F6" s="4" t="s">
        <v>12</v>
      </c>
      <c r="G6" s="4" t="s">
        <v>13</v>
      </c>
      <c r="H6" s="25"/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50" s="13" customFormat="1" ht="84" customHeight="1" thickBot="1" x14ac:dyDescent="0.3">
      <c r="A7" s="26" t="s">
        <v>33</v>
      </c>
      <c r="B7" s="6" t="s">
        <v>45</v>
      </c>
      <c r="C7" s="7" t="s">
        <v>46</v>
      </c>
      <c r="D7" s="7" t="s">
        <v>48</v>
      </c>
      <c r="E7" s="8" t="s">
        <v>34</v>
      </c>
      <c r="F7" s="7" t="s">
        <v>51</v>
      </c>
      <c r="G7" s="7" t="s">
        <v>44</v>
      </c>
      <c r="H7" s="7" t="s">
        <v>53</v>
      </c>
      <c r="I7" s="7" t="s">
        <v>96</v>
      </c>
      <c r="J7" s="7" t="s">
        <v>97</v>
      </c>
      <c r="K7" s="7" t="s">
        <v>112</v>
      </c>
      <c r="L7" s="7">
        <v>2</v>
      </c>
      <c r="M7" s="7">
        <v>3</v>
      </c>
      <c r="N7" s="7">
        <f>L7*M7</f>
        <v>6</v>
      </c>
      <c r="O7" s="7" t="s">
        <v>15</v>
      </c>
      <c r="P7" s="7">
        <v>60</v>
      </c>
      <c r="Q7" s="9">
        <f>60*6</f>
        <v>360</v>
      </c>
      <c r="R7" s="7" t="s">
        <v>35</v>
      </c>
      <c r="S7" s="7" t="s">
        <v>36</v>
      </c>
      <c r="T7" s="7">
        <v>5</v>
      </c>
      <c r="U7" s="7" t="s">
        <v>66</v>
      </c>
      <c r="V7" s="7" t="s">
        <v>34</v>
      </c>
      <c r="W7" s="7" t="s">
        <v>140</v>
      </c>
      <c r="X7" s="7" t="s">
        <v>140</v>
      </c>
      <c r="Y7" s="7" t="s">
        <v>113</v>
      </c>
      <c r="Z7" s="7" t="s">
        <v>114</v>
      </c>
      <c r="AA7" s="7" t="s">
        <v>115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1:50" s="13" customFormat="1" ht="102" customHeight="1" thickBot="1" x14ac:dyDescent="0.3">
      <c r="A8" s="27"/>
      <c r="B8" s="6" t="str">
        <f>+B7</f>
        <v>Producción</v>
      </c>
      <c r="C8" s="10" t="s">
        <v>47</v>
      </c>
      <c r="D8" s="10" t="s">
        <v>49</v>
      </c>
      <c r="E8" s="11" t="s">
        <v>34</v>
      </c>
      <c r="F8" s="10" t="s">
        <v>52</v>
      </c>
      <c r="G8" s="10" t="s">
        <v>71</v>
      </c>
      <c r="H8" s="10" t="s">
        <v>68</v>
      </c>
      <c r="I8" s="10" t="s">
        <v>99</v>
      </c>
      <c r="J8" s="10" t="s">
        <v>96</v>
      </c>
      <c r="K8" s="10" t="s">
        <v>100</v>
      </c>
      <c r="L8" s="10">
        <v>2</v>
      </c>
      <c r="M8" s="10">
        <v>3</v>
      </c>
      <c r="N8" s="7">
        <f t="shared" ref="N8:N13" si="0">L8*M8</f>
        <v>6</v>
      </c>
      <c r="O8" s="10" t="s">
        <v>15</v>
      </c>
      <c r="P8" s="10">
        <v>60</v>
      </c>
      <c r="Q8" s="9">
        <f>N8*P8</f>
        <v>360</v>
      </c>
      <c r="R8" s="7" t="s">
        <v>35</v>
      </c>
      <c r="S8" s="10" t="s">
        <v>36</v>
      </c>
      <c r="T8" s="9">
        <v>5</v>
      </c>
      <c r="U8" s="10" t="s">
        <v>69</v>
      </c>
      <c r="V8" s="10" t="s">
        <v>34</v>
      </c>
      <c r="W8" s="7" t="s">
        <v>140</v>
      </c>
      <c r="X8" s="7" t="s">
        <v>140</v>
      </c>
      <c r="Y8" s="12" t="s">
        <v>116</v>
      </c>
      <c r="Z8" s="7" t="s">
        <v>140</v>
      </c>
      <c r="AA8" s="7" t="s">
        <v>117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1:50" s="13" customFormat="1" ht="102" customHeight="1" thickBot="1" x14ac:dyDescent="0.3">
      <c r="A9" s="27"/>
      <c r="B9" s="6" t="str">
        <f t="shared" ref="B9:B15" si="1">+B8</f>
        <v>Producción</v>
      </c>
      <c r="C9" s="12" t="s">
        <v>54</v>
      </c>
      <c r="D9" s="12" t="s">
        <v>50</v>
      </c>
      <c r="E9" s="9" t="s">
        <v>34</v>
      </c>
      <c r="F9" s="12" t="s">
        <v>55</v>
      </c>
      <c r="G9" s="9" t="s">
        <v>71</v>
      </c>
      <c r="H9" s="12" t="s">
        <v>56</v>
      </c>
      <c r="I9" s="10" t="s">
        <v>96</v>
      </c>
      <c r="J9" s="7" t="s">
        <v>97</v>
      </c>
      <c r="K9" s="12" t="s">
        <v>101</v>
      </c>
      <c r="L9" s="9">
        <v>2</v>
      </c>
      <c r="M9" s="9">
        <v>3</v>
      </c>
      <c r="N9" s="7">
        <f t="shared" si="0"/>
        <v>6</v>
      </c>
      <c r="O9" s="9" t="s">
        <v>15</v>
      </c>
      <c r="P9" s="9">
        <v>25</v>
      </c>
      <c r="Q9" s="9">
        <f>6*25</f>
        <v>150</v>
      </c>
      <c r="R9" s="9" t="s">
        <v>35</v>
      </c>
      <c r="S9" s="7" t="s">
        <v>36</v>
      </c>
      <c r="T9" s="9">
        <v>12</v>
      </c>
      <c r="U9" s="12" t="s">
        <v>67</v>
      </c>
      <c r="V9" s="9" t="s">
        <v>34</v>
      </c>
      <c r="W9" s="7" t="s">
        <v>140</v>
      </c>
      <c r="X9" s="7" t="s">
        <v>140</v>
      </c>
      <c r="Y9" s="12" t="s">
        <v>118</v>
      </c>
      <c r="Z9" s="12" t="s">
        <v>114</v>
      </c>
      <c r="AA9" s="7" t="s">
        <v>115</v>
      </c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50" ht="115.5" thickBot="1" x14ac:dyDescent="0.25">
      <c r="A10" s="27"/>
      <c r="B10" s="6" t="str">
        <f t="shared" si="1"/>
        <v>Producción</v>
      </c>
      <c r="C10" s="12" t="s">
        <v>57</v>
      </c>
      <c r="D10" s="12" t="s">
        <v>58</v>
      </c>
      <c r="E10" s="9" t="s">
        <v>34</v>
      </c>
      <c r="F10" s="12" t="s">
        <v>61</v>
      </c>
      <c r="G10" s="9" t="s">
        <v>44</v>
      </c>
      <c r="H10" s="12" t="s">
        <v>119</v>
      </c>
      <c r="I10" s="10" t="s">
        <v>96</v>
      </c>
      <c r="J10" s="7" t="s">
        <v>97</v>
      </c>
      <c r="K10" s="12" t="s">
        <v>101</v>
      </c>
      <c r="L10" s="9">
        <v>6</v>
      </c>
      <c r="M10" s="9">
        <v>4</v>
      </c>
      <c r="N10" s="7">
        <f t="shared" si="0"/>
        <v>24</v>
      </c>
      <c r="O10" s="12" t="s">
        <v>41</v>
      </c>
      <c r="P10" s="9">
        <v>25</v>
      </c>
      <c r="Q10" s="9">
        <f>24*25</f>
        <v>600</v>
      </c>
      <c r="R10" s="9" t="s">
        <v>38</v>
      </c>
      <c r="S10" s="10" t="s">
        <v>39</v>
      </c>
      <c r="T10" s="9">
        <v>12</v>
      </c>
      <c r="U10" s="12" t="s">
        <v>120</v>
      </c>
      <c r="V10" s="9" t="s">
        <v>34</v>
      </c>
      <c r="W10" s="7" t="s">
        <v>140</v>
      </c>
      <c r="X10" s="7" t="s">
        <v>140</v>
      </c>
      <c r="Y10" s="12" t="s">
        <v>108</v>
      </c>
      <c r="Z10" s="12" t="s">
        <v>73</v>
      </c>
      <c r="AA10" s="7" t="s">
        <v>115</v>
      </c>
    </row>
    <row r="11" spans="1:50" ht="77.25" thickBot="1" x14ac:dyDescent="0.25">
      <c r="A11" s="27"/>
      <c r="B11" s="6" t="str">
        <f t="shared" si="1"/>
        <v>Producción</v>
      </c>
      <c r="C11" s="12" t="s">
        <v>59</v>
      </c>
      <c r="D11" s="12" t="s">
        <v>60</v>
      </c>
      <c r="E11" s="9" t="s">
        <v>34</v>
      </c>
      <c r="F11" s="9" t="s">
        <v>40</v>
      </c>
      <c r="G11" s="9" t="s">
        <v>75</v>
      </c>
      <c r="H11" s="12" t="s">
        <v>121</v>
      </c>
      <c r="I11" s="10" t="s">
        <v>96</v>
      </c>
      <c r="J11" s="10" t="s">
        <v>96</v>
      </c>
      <c r="K11" s="12" t="s">
        <v>102</v>
      </c>
      <c r="L11" s="9">
        <v>6</v>
      </c>
      <c r="M11" s="9">
        <v>4</v>
      </c>
      <c r="N11" s="7">
        <f t="shared" si="0"/>
        <v>24</v>
      </c>
      <c r="O11" s="12" t="s">
        <v>37</v>
      </c>
      <c r="P11" s="9">
        <v>25</v>
      </c>
      <c r="Q11" s="9">
        <f>24*25</f>
        <v>600</v>
      </c>
      <c r="R11" s="9" t="s">
        <v>38</v>
      </c>
      <c r="S11" s="10" t="s">
        <v>39</v>
      </c>
      <c r="T11" s="9">
        <v>10</v>
      </c>
      <c r="U11" s="9" t="s">
        <v>121</v>
      </c>
      <c r="V11" s="9" t="s">
        <v>34</v>
      </c>
      <c r="W11" s="7" t="s">
        <v>140</v>
      </c>
      <c r="X11" s="7" t="s">
        <v>140</v>
      </c>
      <c r="Y11" s="12" t="s">
        <v>109</v>
      </c>
      <c r="Z11" s="12" t="s">
        <v>139</v>
      </c>
      <c r="AA11" s="7" t="s">
        <v>140</v>
      </c>
    </row>
    <row r="12" spans="1:50" ht="115.5" thickBot="1" x14ac:dyDescent="0.25">
      <c r="A12" s="27"/>
      <c r="B12" s="6" t="str">
        <f t="shared" si="1"/>
        <v>Producción</v>
      </c>
      <c r="C12" s="12" t="s">
        <v>64</v>
      </c>
      <c r="D12" s="12" t="s">
        <v>57</v>
      </c>
      <c r="E12" s="9" t="s">
        <v>34</v>
      </c>
      <c r="F12" s="12" t="s">
        <v>122</v>
      </c>
      <c r="G12" s="9" t="s">
        <v>71</v>
      </c>
      <c r="H12" s="12" t="s">
        <v>42</v>
      </c>
      <c r="I12" s="10" t="s">
        <v>96</v>
      </c>
      <c r="J12" s="7" t="s">
        <v>97</v>
      </c>
      <c r="K12" s="12" t="s">
        <v>101</v>
      </c>
      <c r="L12" s="9">
        <v>6</v>
      </c>
      <c r="M12" s="9">
        <v>3</v>
      </c>
      <c r="N12" s="7">
        <f t="shared" si="0"/>
        <v>18</v>
      </c>
      <c r="O12" s="12" t="s">
        <v>37</v>
      </c>
      <c r="P12" s="9">
        <v>60</v>
      </c>
      <c r="Q12" s="9">
        <f>P12*N12</f>
        <v>1080</v>
      </c>
      <c r="R12" s="9" t="s">
        <v>38</v>
      </c>
      <c r="S12" s="10" t="s">
        <v>39</v>
      </c>
      <c r="T12" s="9">
        <v>9</v>
      </c>
      <c r="U12" s="12" t="s">
        <v>43</v>
      </c>
      <c r="V12" s="9" t="s">
        <v>34</v>
      </c>
      <c r="W12" s="7" t="s">
        <v>140</v>
      </c>
      <c r="X12" s="7" t="s">
        <v>140</v>
      </c>
      <c r="Y12" s="12" t="s">
        <v>110</v>
      </c>
      <c r="Z12" s="12" t="s">
        <v>73</v>
      </c>
      <c r="AA12" s="7" t="s">
        <v>115</v>
      </c>
    </row>
    <row r="13" spans="1:50" ht="53.25" thickBot="1" x14ac:dyDescent="0.25">
      <c r="A13" s="27"/>
      <c r="B13" s="6" t="str">
        <f t="shared" si="1"/>
        <v>Producción</v>
      </c>
      <c r="C13" s="12" t="s">
        <v>62</v>
      </c>
      <c r="D13" s="12" t="s">
        <v>63</v>
      </c>
      <c r="E13" s="9" t="s">
        <v>34</v>
      </c>
      <c r="F13" s="12" t="s">
        <v>65</v>
      </c>
      <c r="G13" s="12" t="s">
        <v>74</v>
      </c>
      <c r="H13" s="12" t="s">
        <v>123</v>
      </c>
      <c r="I13" s="10" t="s">
        <v>103</v>
      </c>
      <c r="J13" s="10" t="s">
        <v>104</v>
      </c>
      <c r="K13" s="12" t="s">
        <v>105</v>
      </c>
      <c r="L13" s="12">
        <v>2</v>
      </c>
      <c r="M13" s="9">
        <v>4</v>
      </c>
      <c r="N13" s="7">
        <f t="shared" si="0"/>
        <v>8</v>
      </c>
      <c r="O13" s="12" t="s">
        <v>15</v>
      </c>
      <c r="P13" s="9">
        <v>60</v>
      </c>
      <c r="Q13" s="9">
        <f>N13*P13</f>
        <v>480</v>
      </c>
      <c r="R13" s="9" t="s">
        <v>35</v>
      </c>
      <c r="S13" s="7" t="s">
        <v>36</v>
      </c>
      <c r="T13" s="9">
        <v>12</v>
      </c>
      <c r="U13" s="12" t="s">
        <v>70</v>
      </c>
      <c r="V13" s="9" t="s">
        <v>34</v>
      </c>
      <c r="W13" s="7" t="s">
        <v>140</v>
      </c>
      <c r="X13" s="7" t="s">
        <v>140</v>
      </c>
      <c r="Y13" s="8" t="s">
        <v>124</v>
      </c>
      <c r="Z13" s="12" t="s">
        <v>72</v>
      </c>
      <c r="AA13" s="7" t="s">
        <v>125</v>
      </c>
    </row>
    <row r="14" spans="1:50" ht="77.25" thickBot="1" x14ac:dyDescent="0.25">
      <c r="A14" s="18"/>
      <c r="B14" s="6" t="str">
        <f t="shared" si="1"/>
        <v>Producción</v>
      </c>
      <c r="C14" s="12" t="s">
        <v>62</v>
      </c>
      <c r="D14" s="12" t="s">
        <v>63</v>
      </c>
      <c r="E14" s="9" t="s">
        <v>34</v>
      </c>
      <c r="F14" s="12" t="s">
        <v>76</v>
      </c>
      <c r="G14" s="12" t="s">
        <v>75</v>
      </c>
      <c r="H14" s="12" t="s">
        <v>123</v>
      </c>
      <c r="I14" s="7" t="s">
        <v>96</v>
      </c>
      <c r="J14" s="7" t="s">
        <v>96</v>
      </c>
      <c r="K14" s="12" t="s">
        <v>96</v>
      </c>
      <c r="L14" s="12">
        <v>2</v>
      </c>
      <c r="M14" s="9">
        <v>2</v>
      </c>
      <c r="N14" s="7">
        <f t="shared" ref="N14:N15" si="2">L14*M14</f>
        <v>4</v>
      </c>
      <c r="O14" s="12" t="s">
        <v>77</v>
      </c>
      <c r="P14" s="9">
        <v>25</v>
      </c>
      <c r="Q14" s="9">
        <f t="shared" ref="Q14" si="3">N14*P14</f>
        <v>100</v>
      </c>
      <c r="R14" s="9" t="s">
        <v>78</v>
      </c>
      <c r="S14" s="7" t="s">
        <v>80</v>
      </c>
      <c r="T14" s="9">
        <v>12</v>
      </c>
      <c r="U14" s="12" t="s">
        <v>70</v>
      </c>
      <c r="V14" s="9" t="s">
        <v>34</v>
      </c>
      <c r="W14" s="7" t="s">
        <v>140</v>
      </c>
      <c r="X14" s="7" t="s">
        <v>140</v>
      </c>
      <c r="Y14" s="8" t="s">
        <v>126</v>
      </c>
      <c r="Z14" s="12" t="s">
        <v>81</v>
      </c>
      <c r="AA14" s="7" t="s">
        <v>127</v>
      </c>
    </row>
    <row r="15" spans="1:50" ht="77.25" thickBot="1" x14ac:dyDescent="0.25">
      <c r="A15" s="18"/>
      <c r="B15" s="6" t="str">
        <f t="shared" si="1"/>
        <v>Producción</v>
      </c>
      <c r="C15" s="12" t="s">
        <v>128</v>
      </c>
      <c r="D15" s="12" t="s">
        <v>129</v>
      </c>
      <c r="E15" s="9" t="s">
        <v>34</v>
      </c>
      <c r="F15" s="12" t="s">
        <v>65</v>
      </c>
      <c r="G15" s="12" t="s">
        <v>82</v>
      </c>
      <c r="H15" s="12" t="s">
        <v>130</v>
      </c>
      <c r="I15" s="10" t="s">
        <v>96</v>
      </c>
      <c r="J15" s="10" t="s">
        <v>104</v>
      </c>
      <c r="K15" s="12" t="s">
        <v>106</v>
      </c>
      <c r="L15" s="12">
        <v>2</v>
      </c>
      <c r="M15" s="9">
        <v>3</v>
      </c>
      <c r="N15" s="7">
        <f t="shared" si="2"/>
        <v>6</v>
      </c>
      <c r="O15" s="12" t="s">
        <v>15</v>
      </c>
      <c r="P15" s="9">
        <v>25</v>
      </c>
      <c r="Q15" s="9">
        <f>N15*P15</f>
        <v>150</v>
      </c>
      <c r="R15" s="9" t="s">
        <v>35</v>
      </c>
      <c r="S15" s="7" t="s">
        <v>79</v>
      </c>
      <c r="T15" s="9">
        <v>12</v>
      </c>
      <c r="U15" s="12" t="s">
        <v>70</v>
      </c>
      <c r="V15" s="9" t="s">
        <v>34</v>
      </c>
      <c r="W15" s="7" t="s">
        <v>140</v>
      </c>
      <c r="X15" s="7" t="s">
        <v>140</v>
      </c>
      <c r="Y15" s="8" t="s">
        <v>131</v>
      </c>
      <c r="Z15" s="12" t="s">
        <v>83</v>
      </c>
      <c r="AA15" s="7" t="s">
        <v>132</v>
      </c>
    </row>
    <row r="16" spans="1:50" ht="115.5" thickBot="1" x14ac:dyDescent="0.25">
      <c r="A16" s="18"/>
      <c r="B16" s="6" t="str">
        <f>+B15</f>
        <v>Producción</v>
      </c>
      <c r="C16" s="12" t="s">
        <v>94</v>
      </c>
      <c r="D16" s="12" t="s">
        <v>95</v>
      </c>
      <c r="E16" s="9" t="s">
        <v>34</v>
      </c>
      <c r="F16" s="12" t="s">
        <v>84</v>
      </c>
      <c r="G16" s="12" t="s">
        <v>85</v>
      </c>
      <c r="H16" s="12" t="s">
        <v>56</v>
      </c>
      <c r="I16" s="10" t="s">
        <v>96</v>
      </c>
      <c r="J16" s="10" t="s">
        <v>96</v>
      </c>
      <c r="K16" s="12" t="s">
        <v>96</v>
      </c>
      <c r="L16" s="12">
        <v>2</v>
      </c>
      <c r="M16" s="9">
        <v>4</v>
      </c>
      <c r="N16" s="7">
        <f>L16*M16</f>
        <v>8</v>
      </c>
      <c r="O16" s="12" t="s">
        <v>15</v>
      </c>
      <c r="P16" s="9">
        <v>60</v>
      </c>
      <c r="Q16" s="9">
        <f>N16*P16</f>
        <v>480</v>
      </c>
      <c r="R16" s="9" t="s">
        <v>35</v>
      </c>
      <c r="S16" s="7" t="s">
        <v>36</v>
      </c>
      <c r="T16" s="9">
        <v>12</v>
      </c>
      <c r="U16" s="12" t="s">
        <v>70</v>
      </c>
      <c r="V16" s="9" t="s">
        <v>34</v>
      </c>
      <c r="W16" s="7" t="s">
        <v>140</v>
      </c>
      <c r="X16" s="7" t="s">
        <v>140</v>
      </c>
      <c r="Y16" s="8" t="s">
        <v>86</v>
      </c>
      <c r="Z16" s="12" t="s">
        <v>87</v>
      </c>
      <c r="AA16" s="7" t="s">
        <v>115</v>
      </c>
    </row>
    <row r="17" spans="1:27" ht="115.5" thickBot="1" x14ac:dyDescent="0.25">
      <c r="A17" s="18"/>
      <c r="B17" s="6" t="str">
        <f>+B16</f>
        <v>Producción</v>
      </c>
      <c r="C17" s="12" t="s">
        <v>94</v>
      </c>
      <c r="D17" s="12" t="s">
        <v>95</v>
      </c>
      <c r="E17" s="9" t="s">
        <v>34</v>
      </c>
      <c r="F17" s="12" t="s">
        <v>133</v>
      </c>
      <c r="G17" s="12" t="s">
        <v>75</v>
      </c>
      <c r="H17" s="12" t="s">
        <v>123</v>
      </c>
      <c r="I17" s="10" t="s">
        <v>96</v>
      </c>
      <c r="J17" s="10" t="s">
        <v>96</v>
      </c>
      <c r="K17" s="12" t="s">
        <v>96</v>
      </c>
      <c r="L17" s="12">
        <v>6</v>
      </c>
      <c r="M17" s="9">
        <v>3</v>
      </c>
      <c r="N17" s="7">
        <f>L17*M17</f>
        <v>18</v>
      </c>
      <c r="O17" s="12" t="s">
        <v>37</v>
      </c>
      <c r="P17" s="9">
        <v>25</v>
      </c>
      <c r="Q17" s="9">
        <f>N17*P17</f>
        <v>450</v>
      </c>
      <c r="R17" s="9" t="s">
        <v>35</v>
      </c>
      <c r="S17" s="7" t="s">
        <v>36</v>
      </c>
      <c r="T17" s="9">
        <v>12</v>
      </c>
      <c r="U17" s="12" t="s">
        <v>70</v>
      </c>
      <c r="V17" s="9" t="s">
        <v>34</v>
      </c>
      <c r="W17" s="7" t="s">
        <v>140</v>
      </c>
      <c r="X17" s="7" t="s">
        <v>140</v>
      </c>
      <c r="Y17" s="8" t="s">
        <v>126</v>
      </c>
      <c r="Z17" s="12" t="s">
        <v>134</v>
      </c>
      <c r="AA17" s="7" t="s">
        <v>135</v>
      </c>
    </row>
    <row r="18" spans="1:27" ht="192" thickBot="1" x14ac:dyDescent="0.25">
      <c r="A18" s="18"/>
      <c r="B18" s="6" t="str">
        <f>+B17</f>
        <v>Producción</v>
      </c>
      <c r="C18" s="12" t="s">
        <v>94</v>
      </c>
      <c r="D18" s="12" t="s">
        <v>95</v>
      </c>
      <c r="E18" s="9" t="s">
        <v>34</v>
      </c>
      <c r="F18" s="12" t="s">
        <v>136</v>
      </c>
      <c r="G18" s="12" t="s">
        <v>88</v>
      </c>
      <c r="H18" s="12" t="s">
        <v>89</v>
      </c>
      <c r="I18" s="10" t="s">
        <v>96</v>
      </c>
      <c r="J18" s="10" t="s">
        <v>96</v>
      </c>
      <c r="K18" s="12" t="s">
        <v>98</v>
      </c>
      <c r="L18" s="12">
        <v>6</v>
      </c>
      <c r="M18" s="9">
        <v>3</v>
      </c>
      <c r="N18" s="7">
        <f>L18*M18</f>
        <v>18</v>
      </c>
      <c r="O18" s="12" t="s">
        <v>37</v>
      </c>
      <c r="P18" s="9">
        <v>60</v>
      </c>
      <c r="Q18" s="9">
        <f>N18*P18</f>
        <v>1080</v>
      </c>
      <c r="R18" s="9" t="s">
        <v>38</v>
      </c>
      <c r="S18" s="7" t="s">
        <v>39</v>
      </c>
      <c r="T18" s="9">
        <v>5</v>
      </c>
      <c r="U18" s="12" t="s">
        <v>137</v>
      </c>
      <c r="V18" s="9" t="s">
        <v>34</v>
      </c>
      <c r="W18" s="7" t="s">
        <v>140</v>
      </c>
      <c r="X18" s="7" t="s">
        <v>140</v>
      </c>
      <c r="Y18" s="8" t="s">
        <v>126</v>
      </c>
      <c r="Z18" s="12" t="s">
        <v>73</v>
      </c>
      <c r="AA18" s="7" t="s">
        <v>115</v>
      </c>
    </row>
    <row r="19" spans="1:27" ht="115.5" thickBot="1" x14ac:dyDescent="0.25">
      <c r="A19" s="19"/>
      <c r="B19" s="6" t="str">
        <f>+B18</f>
        <v>Producción</v>
      </c>
      <c r="C19" s="12" t="s">
        <v>94</v>
      </c>
      <c r="D19" s="12" t="s">
        <v>95</v>
      </c>
      <c r="E19" s="9" t="s">
        <v>34</v>
      </c>
      <c r="F19" s="12" t="s">
        <v>138</v>
      </c>
      <c r="G19" s="12" t="s">
        <v>90</v>
      </c>
      <c r="H19" s="12" t="s">
        <v>91</v>
      </c>
      <c r="I19" s="10" t="s">
        <v>96</v>
      </c>
      <c r="J19" s="10" t="s">
        <v>107</v>
      </c>
      <c r="K19" s="12" t="s">
        <v>98</v>
      </c>
      <c r="L19" s="12">
        <v>2</v>
      </c>
      <c r="M19" s="9">
        <v>2</v>
      </c>
      <c r="N19" s="7">
        <f>L19*M19</f>
        <v>4</v>
      </c>
      <c r="O19" s="12" t="s">
        <v>77</v>
      </c>
      <c r="P19" s="9">
        <v>25</v>
      </c>
      <c r="Q19" s="9">
        <f>N19*P19</f>
        <v>100</v>
      </c>
      <c r="R19" s="9" t="s">
        <v>78</v>
      </c>
      <c r="S19" s="7" t="s">
        <v>92</v>
      </c>
      <c r="T19" s="9">
        <v>6</v>
      </c>
      <c r="U19" s="12" t="s">
        <v>93</v>
      </c>
      <c r="V19" s="9" t="s">
        <v>34</v>
      </c>
      <c r="W19" s="7" t="s">
        <v>140</v>
      </c>
      <c r="X19" s="7" t="s">
        <v>140</v>
      </c>
      <c r="Y19" s="12" t="s">
        <v>111</v>
      </c>
      <c r="Z19" s="12" t="s">
        <v>73</v>
      </c>
      <c r="AA19" s="7" t="s">
        <v>135</v>
      </c>
    </row>
  </sheetData>
  <mergeCells count="15">
    <mergeCell ref="T5:V5"/>
    <mergeCell ref="W5:AA5"/>
    <mergeCell ref="F5:G5"/>
    <mergeCell ref="A7:A13"/>
    <mergeCell ref="A5:A6"/>
    <mergeCell ref="B5:B6"/>
    <mergeCell ref="C5:C6"/>
    <mergeCell ref="D5:D6"/>
    <mergeCell ref="E5:E6"/>
    <mergeCell ref="A1:R1"/>
    <mergeCell ref="A2:C2"/>
    <mergeCell ref="A3:C3"/>
    <mergeCell ref="H5:H6"/>
    <mergeCell ref="I5:K5"/>
    <mergeCell ref="L5:R5"/>
  </mergeCells>
  <phoneticPr fontId="7" type="noConversion"/>
  <conditionalFormatting sqref="R7:R19">
    <cfRule type="containsText" dxfId="2" priority="1" operator="containsText" text="III">
      <formula>NOT(ISERROR(SEARCH("III",R7)))</formula>
    </cfRule>
    <cfRule type="containsText" dxfId="1" priority="2" operator="containsText" text="II">
      <formula>NOT(ISERROR(SEARCH("II",R7)))</formula>
    </cfRule>
    <cfRule type="containsText" dxfId="0" priority="3" operator="containsText" text="I">
      <formula>NOT(ISERROR(SEARCH("I",R7)))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Opción Matriz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Corredor</dc:creator>
  <cp:lastModifiedBy>Andrés Vargas</cp:lastModifiedBy>
  <dcterms:created xsi:type="dcterms:W3CDTF">2020-04-19T19:51:57Z</dcterms:created>
  <dcterms:modified xsi:type="dcterms:W3CDTF">2023-12-07T11:13:20Z</dcterms:modified>
</cp:coreProperties>
</file>